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745" windowHeight="7605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E27" i="1"/>
  <c r="E28"/>
  <c r="E30"/>
  <c r="D27"/>
  <c r="D28"/>
  <c r="D30"/>
  <c r="C27"/>
  <c r="C28"/>
  <c r="C30"/>
  <c r="B27"/>
  <c r="B28"/>
  <c r="B30"/>
  <c r="F11"/>
  <c r="F14"/>
  <c r="E11"/>
  <c r="E14"/>
  <c r="D11"/>
  <c r="D14"/>
  <c r="C11"/>
  <c r="C14"/>
  <c r="B11"/>
  <c r="B14"/>
  <c r="F12"/>
  <c r="E12"/>
  <c r="D12"/>
  <c r="C12"/>
  <c r="B12"/>
  <c r="E31"/>
  <c r="D31"/>
  <c r="C31"/>
  <c r="B31"/>
</calcChain>
</file>

<file path=xl/sharedStrings.xml><?xml version="1.0" encoding="utf-8"?>
<sst xmlns="http://schemas.openxmlformats.org/spreadsheetml/2006/main" count="63" uniqueCount="53">
  <si>
    <t>Максимально допустимый зазор коленвала, при котором ставтяся нулевые вкладыши</t>
  </si>
  <si>
    <t>Введите размеры вышек коренных шеек</t>
  </si>
  <si>
    <t>Введите предпологаемую группу вкладыша</t>
  </si>
  <si>
    <t>Для подбора вкладышй, изменяйте только желтые ячейки</t>
  </si>
  <si>
    <t>Номер коренной шейки</t>
  </si>
  <si>
    <t>Номер шатунной шейки</t>
  </si>
  <si>
    <t>Шатун</t>
  </si>
  <si>
    <t>Размер коренной шейки</t>
  </si>
  <si>
    <t>Размер шатунной шейки</t>
  </si>
  <si>
    <t>Зазор шейка-вкладыш</t>
  </si>
  <si>
    <t>Зазор шейка-вкладыш на сторону</t>
  </si>
  <si>
    <t>Внутренний размер шатуна</t>
  </si>
  <si>
    <t>Введите размеры вышек шатунных шеек</t>
  </si>
  <si>
    <t>Зазаор шатун - шатунная шейка, без вкладыша</t>
  </si>
  <si>
    <t xml:space="preserve">Зазаор шатун - шатунная шейка, без вкладыша на сторону </t>
  </si>
  <si>
    <t>Зазаор шатун - шатунная шейка с учетом вкладыша</t>
  </si>
  <si>
    <t>Цифры на блоке</t>
  </si>
  <si>
    <t>Зазор блок - коренная шейка, без вкладыша</t>
  </si>
  <si>
    <t xml:space="preserve">Зазор блок - коренная шейка, без вкладыша на сторону </t>
  </si>
  <si>
    <t>Вкладыши коренные</t>
  </si>
  <si>
    <t>Вкладыши шатунные</t>
  </si>
  <si>
    <t xml:space="preserve"> STD 0</t>
  </si>
  <si>
    <t xml:space="preserve"> STD 1</t>
  </si>
  <si>
    <t xml:space="preserve"> STD 2</t>
  </si>
  <si>
    <t xml:space="preserve"> STD 3</t>
  </si>
  <si>
    <t xml:space="preserve"> STD 4</t>
  </si>
  <si>
    <t>MD326350</t>
  </si>
  <si>
    <t>1052B119</t>
  </si>
  <si>
    <t>MD326349</t>
  </si>
  <si>
    <t>1052B118</t>
  </si>
  <si>
    <t>MD326351</t>
  </si>
  <si>
    <t>1052B120</t>
  </si>
  <si>
    <t>MD326352</t>
  </si>
  <si>
    <t>1052B121</t>
  </si>
  <si>
    <t>MD326353</t>
  </si>
  <si>
    <t>1052B122</t>
  </si>
  <si>
    <t>MD326360</t>
  </si>
  <si>
    <t>1115A430</t>
  </si>
  <si>
    <t>MD326361</t>
  </si>
  <si>
    <t>1115A431</t>
  </si>
  <si>
    <t>MD326359</t>
  </si>
  <si>
    <t>1115A429</t>
  </si>
  <si>
    <t>Зазор блок - коленвал (с нулевыми вкладышами)</t>
  </si>
  <si>
    <t>Искомый зазор</t>
  </si>
  <si>
    <t>Зазор блок - коленвал на сторону ( с нул. вклад)</t>
  </si>
  <si>
    <t xml:space="preserve">* Так же не забывайте центральный вкладыш </t>
  </si>
  <si>
    <t>MD351820</t>
  </si>
  <si>
    <t>Зазор шатун - коленвал (без вкладыша)</t>
  </si>
  <si>
    <t>Зазор шатун - коленвал на сторону (без вкладыша)</t>
  </si>
  <si>
    <t>Вкладыш группа</t>
  </si>
  <si>
    <t>вкладыш группа</t>
  </si>
  <si>
    <t>Рекомендуемый зазор 0.02-0.04 , в иделаьном варианте, зазоры должны быть максимально близки к зазорам в 31ой строке</t>
  </si>
  <si>
    <t>Рекомендуемый зазор 0.03-0.05 , в иделаьном варианте, зазоры должны быть максимально близки к зазорам в 14ой строке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</si>
</sst>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left"/>
    </xf>
    <xf numFmtId="0" fontId="0" fillId="2" borderId="2" xfId="0" applyNumberFormat="1" applyFill="1" applyBorder="1" applyAlignment="1">
      <alignment horizontal="left"/>
    </xf>
    <xf numFmtId="0" fontId="0" fillId="3" borderId="0" xfId="0" applyNumberFormat="1" applyFill="1" applyBorder="1" applyAlignment="1">
      <alignment horizontal="left"/>
    </xf>
    <xf numFmtId="0" fontId="0" fillId="3" borderId="2" xfId="0" applyNumberFormat="1" applyFill="1" applyBorder="1" applyAlignment="1">
      <alignment horizontal="left"/>
    </xf>
    <xf numFmtId="0" fontId="0" fillId="2" borderId="0" xfId="0" applyNumberFormat="1" applyFill="1" applyBorder="1"/>
    <xf numFmtId="0" fontId="0" fillId="4" borderId="0" xfId="0" applyNumberFormat="1" applyFill="1" applyBorder="1"/>
    <xf numFmtId="0" fontId="0" fillId="4" borderId="2" xfId="0" applyNumberFormat="1" applyFill="1" applyBorder="1"/>
    <xf numFmtId="0" fontId="0" fillId="3" borderId="0" xfId="0" applyNumberFormat="1" applyFill="1" applyBorder="1"/>
    <xf numFmtId="0" fontId="0" fillId="3" borderId="2" xfId="0" applyNumberFormat="1" applyFill="1" applyBorder="1"/>
    <xf numFmtId="0" fontId="0" fillId="2" borderId="2" xfId="0" applyNumberFormat="1" applyFill="1" applyBorder="1"/>
    <xf numFmtId="0" fontId="0" fillId="5" borderId="0" xfId="0" applyNumberFormat="1" applyFill="1" applyBorder="1"/>
    <xf numFmtId="0" fontId="0" fillId="5" borderId="2" xfId="0" applyNumberFormat="1" applyFill="1" applyBorder="1"/>
    <xf numFmtId="0" fontId="0" fillId="6" borderId="3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/>
    </xf>
    <xf numFmtId="0" fontId="0" fillId="6" borderId="4" xfId="0" applyNumberFormat="1" applyFill="1" applyBorder="1"/>
    <xf numFmtId="0" fontId="0" fillId="6" borderId="5" xfId="0" applyNumberFormat="1" applyFill="1" applyBorder="1"/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/>
    <xf numFmtId="0" fontId="0" fillId="6" borderId="2" xfId="0" applyNumberFormat="1" applyFill="1" applyBorder="1"/>
    <xf numFmtId="0" fontId="0" fillId="6" borderId="6" xfId="0" applyNumberFormat="1" applyFill="1" applyBorder="1" applyAlignment="1">
      <alignment horizontal="center"/>
    </xf>
    <xf numFmtId="0" fontId="0" fillId="6" borderId="7" xfId="0" applyNumberFormat="1" applyFill="1" applyBorder="1"/>
    <xf numFmtId="0" fontId="0" fillId="6" borderId="8" xfId="0" applyNumberFormat="1" applyFill="1" applyBorder="1" applyAlignment="1">
      <alignment horizontal="center"/>
    </xf>
    <xf numFmtId="0" fontId="0" fillId="6" borderId="6" xfId="0" applyNumberFormat="1" applyFill="1" applyBorder="1"/>
    <xf numFmtId="0" fontId="0" fillId="6" borderId="9" xfId="0" applyNumberFormat="1" applyFill="1" applyBorder="1"/>
    <xf numFmtId="0" fontId="0" fillId="6" borderId="3" xfId="0" applyNumberFormat="1" applyFill="1" applyBorder="1" applyAlignment="1">
      <alignment horizontal="center"/>
    </xf>
    <xf numFmtId="0" fontId="0" fillId="6" borderId="5" xfId="0" applyNumberFormat="1" applyFill="1" applyBorder="1" applyAlignment="1">
      <alignment horizontal="center"/>
    </xf>
    <xf numFmtId="0" fontId="0" fillId="6" borderId="7" xfId="0" applyNumberFormat="1" applyFill="1" applyBorder="1" applyAlignment="1">
      <alignment horizontal="center"/>
    </xf>
    <xf numFmtId="0" fontId="0" fillId="6" borderId="7" xfId="0" applyNumberFormat="1" applyFill="1" applyBorder="1" applyAlignment="1">
      <alignment horizontal="left"/>
    </xf>
    <xf numFmtId="0" fontId="0" fillId="4" borderId="3" xfId="0" applyNumberFormat="1" applyFill="1" applyBorder="1" applyAlignment="1">
      <alignment horizontal="left"/>
    </xf>
    <xf numFmtId="0" fontId="0" fillId="7" borderId="3" xfId="0" applyNumberFormat="1" applyFill="1" applyBorder="1" applyAlignment="1">
      <alignment horizontal="left"/>
    </xf>
    <xf numFmtId="0" fontId="0" fillId="7" borderId="4" xfId="0" applyNumberFormat="1" applyFill="1" applyBorder="1" applyAlignment="1">
      <alignment horizontal="left"/>
    </xf>
    <xf numFmtId="0" fontId="0" fillId="7" borderId="5" xfId="0" applyNumberFormat="1" applyFill="1" applyBorder="1" applyAlignment="1">
      <alignment horizontal="left"/>
    </xf>
    <xf numFmtId="0" fontId="0" fillId="2" borderId="7" xfId="0" applyNumberFormat="1" applyFill="1" applyBorder="1" applyAlignment="1">
      <alignment horizontal="left"/>
    </xf>
    <xf numFmtId="0" fontId="0" fillId="3" borderId="7" xfId="0" applyNumberFormat="1" applyFill="1" applyBorder="1" applyAlignment="1">
      <alignment horizontal="left"/>
    </xf>
    <xf numFmtId="0" fontId="0" fillId="2" borderId="7" xfId="0" applyNumberFormat="1" applyFill="1" applyBorder="1"/>
    <xf numFmtId="0" fontId="0" fillId="8" borderId="8" xfId="0" applyNumberFormat="1" applyFill="1" applyBorder="1" applyAlignment="1">
      <alignment horizontal="left"/>
    </xf>
    <xf numFmtId="0" fontId="0" fillId="8" borderId="6" xfId="0" applyNumberFormat="1" applyFill="1" applyBorder="1" applyAlignment="1">
      <alignment horizontal="left"/>
    </xf>
    <xf numFmtId="0" fontId="0" fillId="8" borderId="9" xfId="0" applyNumberFormat="1" applyFill="1" applyBorder="1" applyAlignment="1">
      <alignment horizontal="left"/>
    </xf>
    <xf numFmtId="0" fontId="0" fillId="4" borderId="3" xfId="0" applyNumberFormat="1" applyFill="1" applyBorder="1"/>
    <xf numFmtId="0" fontId="0" fillId="4" borderId="4" xfId="0" applyNumberFormat="1" applyFill="1" applyBorder="1"/>
    <xf numFmtId="0" fontId="0" fillId="4" borderId="5" xfId="0" applyNumberFormat="1" applyFill="1" applyBorder="1"/>
    <xf numFmtId="0" fontId="0" fillId="4" borderId="7" xfId="0" applyNumberFormat="1" applyFill="1" applyBorder="1"/>
    <xf numFmtId="0" fontId="0" fillId="4" borderId="8" xfId="0" applyNumberFormat="1" applyFill="1" applyBorder="1"/>
    <xf numFmtId="0" fontId="0" fillId="4" borderId="6" xfId="0" applyNumberFormat="1" applyFill="1" applyBorder="1"/>
    <xf numFmtId="0" fontId="0" fillId="4" borderId="9" xfId="0" applyNumberFormat="1" applyFill="1" applyBorder="1"/>
    <xf numFmtId="0" fontId="0" fillId="5" borderId="3" xfId="0" applyNumberFormat="1" applyFill="1" applyBorder="1"/>
    <xf numFmtId="0" fontId="0" fillId="5" borderId="4" xfId="0" applyNumberFormat="1" applyFill="1" applyBorder="1"/>
    <xf numFmtId="0" fontId="0" fillId="5" borderId="5" xfId="0" applyNumberFormat="1" applyFill="1" applyBorder="1"/>
    <xf numFmtId="0" fontId="0" fillId="5" borderId="7" xfId="0" applyNumberFormat="1" applyFill="1" applyBorder="1"/>
    <xf numFmtId="0" fontId="0" fillId="5" borderId="8" xfId="0" applyNumberFormat="1" applyFill="1" applyBorder="1"/>
    <xf numFmtId="0" fontId="0" fillId="5" borderId="6" xfId="0" applyNumberFormat="1" applyFill="1" applyBorder="1"/>
    <xf numFmtId="0" fontId="0" fillId="5" borderId="9" xfId="0" applyNumberFormat="1" applyFill="1" applyBorder="1"/>
    <xf numFmtId="0" fontId="0" fillId="7" borderId="3" xfId="0" applyNumberFormat="1" applyFill="1" applyBorder="1"/>
    <xf numFmtId="0" fontId="0" fillId="7" borderId="4" xfId="0" applyNumberFormat="1" applyFill="1" applyBorder="1"/>
    <xf numFmtId="0" fontId="0" fillId="7" borderId="5" xfId="0" applyNumberFormat="1" applyFill="1" applyBorder="1"/>
    <xf numFmtId="0" fontId="0" fillId="8" borderId="6" xfId="0" applyNumberFormat="1" applyFill="1" applyBorder="1"/>
    <xf numFmtId="0" fontId="0" fillId="8" borderId="9" xfId="0" applyNumberFormat="1" applyFill="1" applyBorder="1"/>
    <xf numFmtId="0" fontId="0" fillId="5" borderId="10" xfId="0" applyNumberFormat="1" applyFill="1" applyBorder="1" applyAlignment="1">
      <alignment horizontal="center"/>
    </xf>
    <xf numFmtId="0" fontId="0" fillId="5" borderId="11" xfId="0" applyNumberFormat="1" applyFill="1" applyBorder="1" applyAlignment="1">
      <alignment horizontal="center"/>
    </xf>
    <xf numFmtId="0" fontId="0" fillId="2" borderId="12" xfId="0" applyNumberFormat="1" applyFill="1" applyBorder="1" applyAlignment="1">
      <alignment horizontal="center"/>
    </xf>
    <xf numFmtId="0" fontId="0" fillId="6" borderId="2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4" borderId="13" xfId="0" applyNumberFormat="1" applyFill="1" applyBorder="1" applyAlignment="1">
      <alignment horizontal="center"/>
    </xf>
    <xf numFmtId="0" fontId="0" fillId="4" borderId="14" xfId="0" applyNumberFormat="1" applyFill="1" applyBorder="1" applyAlignment="1">
      <alignment horizontal="center"/>
    </xf>
    <xf numFmtId="0" fontId="0" fillId="5" borderId="15" xfId="0" applyNumberFormat="1" applyFill="1" applyBorder="1" applyAlignment="1">
      <alignment horizontal="left"/>
    </xf>
    <xf numFmtId="0" fontId="0" fillId="5" borderId="16" xfId="0" applyNumberFormat="1" applyFill="1" applyBorder="1" applyAlignment="1">
      <alignment horizontal="left"/>
    </xf>
    <xf numFmtId="0" fontId="0" fillId="3" borderId="12" xfId="0" applyNumberFormat="1" applyFill="1" applyBorder="1" applyAlignment="1">
      <alignment horizontal="center"/>
    </xf>
    <xf numFmtId="0" fontId="0" fillId="5" borderId="17" xfId="0" applyNumberFormat="1" applyFill="1" applyBorder="1" applyAlignment="1">
      <alignment horizontal="left"/>
    </xf>
    <xf numFmtId="0" fontId="0" fillId="8" borderId="18" xfId="0" applyNumberFormat="1" applyFill="1" applyBorder="1" applyAlignment="1">
      <alignment horizontal="center"/>
    </xf>
    <xf numFmtId="0" fontId="0" fillId="8" borderId="19" xfId="0" applyNumberFormat="1" applyFill="1" applyBorder="1" applyAlignment="1">
      <alignment horizontal="center"/>
    </xf>
    <xf numFmtId="0" fontId="0" fillId="4" borderId="16" xfId="0" applyNumberFormat="1" applyFill="1" applyBorder="1" applyAlignment="1">
      <alignment horizontal="left"/>
    </xf>
    <xf numFmtId="0" fontId="0" fillId="7" borderId="12" xfId="0" applyNumberFormat="1" applyFill="1" applyBorder="1" applyAlignment="1">
      <alignment horizontal="center"/>
    </xf>
    <xf numFmtId="0" fontId="0" fillId="4" borderId="17" xfId="0" applyNumberFormat="1" applyFill="1" applyBorder="1" applyAlignment="1">
      <alignment horizontal="left"/>
    </xf>
    <xf numFmtId="0" fontId="0" fillId="5" borderId="20" xfId="0" applyNumberFormat="1" applyFill="1" applyBorder="1"/>
    <xf numFmtId="0" fontId="0" fillId="5" borderId="21" xfId="0" applyNumberFormat="1" applyFill="1" applyBorder="1"/>
    <xf numFmtId="0" fontId="0" fillId="5" borderId="22" xfId="0" applyNumberFormat="1" applyFill="1" applyBorder="1"/>
    <xf numFmtId="0" fontId="0" fillId="2" borderId="3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J31" sqref="J31"/>
    </sheetView>
  </sheetViews>
  <sheetFormatPr defaultRowHeight="15"/>
  <cols>
    <col min="1" max="1" width="46.28515625" style="2" customWidth="1"/>
    <col min="2" max="7" width="9.140625" style="2"/>
    <col min="8" max="8" width="27" style="2" customWidth="1"/>
    <col min="9" max="9" width="9.140625" style="2"/>
    <col min="10" max="10" width="13.140625" style="2" customWidth="1"/>
    <col min="11" max="11" width="12.28515625" style="2" customWidth="1"/>
    <col min="12" max="16384" width="9.140625" style="2"/>
  </cols>
  <sheetData>
    <row r="1" spans="1:22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7"/>
    </row>
    <row r="2" spans="1:22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90"/>
      <c r="U2" s="3"/>
    </row>
    <row r="3" spans="1:22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90"/>
    </row>
    <row r="4" spans="1:22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</row>
    <row r="5" spans="1:22" ht="15.75" thickBot="1">
      <c r="A5" s="91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3"/>
    </row>
    <row r="6" spans="1:22" ht="15.75" thickBot="1">
      <c r="A6" s="6"/>
      <c r="B6" s="6"/>
      <c r="C6" s="6"/>
      <c r="D6" s="6"/>
      <c r="E6" s="6"/>
      <c r="F6" s="6"/>
      <c r="G6" s="4"/>
      <c r="H6" s="3"/>
      <c r="I6" s="3"/>
      <c r="J6" s="3"/>
      <c r="K6" s="3"/>
      <c r="L6" s="3"/>
    </row>
    <row r="7" spans="1:22" ht="15.75" thickBot="1">
      <c r="A7" s="19"/>
      <c r="B7" s="20"/>
      <c r="C7" s="20"/>
      <c r="D7" s="20"/>
      <c r="E7" s="20"/>
      <c r="F7" s="20"/>
      <c r="G7" s="21"/>
      <c r="H7" s="22"/>
      <c r="I7" s="22"/>
      <c r="J7" s="22"/>
      <c r="K7" s="22"/>
      <c r="L7" s="22"/>
      <c r="M7" s="22"/>
      <c r="N7" s="22"/>
      <c r="O7" s="22"/>
      <c r="P7" s="22"/>
      <c r="Q7" s="23"/>
    </row>
    <row r="8" spans="1:22" ht="15.75" thickBot="1">
      <c r="A8" s="73" t="s">
        <v>4</v>
      </c>
      <c r="B8" s="65">
        <v>1</v>
      </c>
      <c r="C8" s="65">
        <v>2</v>
      </c>
      <c r="D8" s="65">
        <v>3</v>
      </c>
      <c r="E8" s="65">
        <v>4</v>
      </c>
      <c r="F8" s="66">
        <v>5</v>
      </c>
      <c r="G8" s="24"/>
      <c r="H8" s="25"/>
      <c r="I8" s="25"/>
      <c r="J8" s="25"/>
      <c r="K8" s="25"/>
      <c r="L8" s="25"/>
      <c r="M8" s="25"/>
      <c r="N8" s="25"/>
      <c r="O8" s="25"/>
      <c r="P8" s="25"/>
      <c r="Q8" s="26"/>
    </row>
    <row r="9" spans="1:22">
      <c r="A9" s="74" t="s">
        <v>16</v>
      </c>
      <c r="B9" s="5">
        <v>1</v>
      </c>
      <c r="C9" s="5">
        <v>0</v>
      </c>
      <c r="D9" s="5">
        <v>0</v>
      </c>
      <c r="E9" s="5">
        <v>1</v>
      </c>
      <c r="F9" s="67">
        <v>1</v>
      </c>
      <c r="G9" s="24"/>
      <c r="H9" s="60" t="s">
        <v>0</v>
      </c>
      <c r="I9" s="61"/>
      <c r="J9" s="61"/>
      <c r="K9" s="61"/>
      <c r="L9" s="61"/>
      <c r="M9" s="61"/>
      <c r="N9" s="61"/>
      <c r="O9" s="61"/>
      <c r="P9" s="61"/>
      <c r="Q9" s="62"/>
      <c r="R9" s="3"/>
      <c r="S9" s="3"/>
      <c r="T9" s="3"/>
    </row>
    <row r="10" spans="1:22">
      <c r="A10" s="74" t="s">
        <v>7</v>
      </c>
      <c r="B10" s="5">
        <v>56.968000000000004</v>
      </c>
      <c r="C10" s="5">
        <v>56.972000000000001</v>
      </c>
      <c r="D10" s="5">
        <v>56.976999999999997</v>
      </c>
      <c r="E10" s="5">
        <v>56.973999999999997</v>
      </c>
      <c r="F10" s="67">
        <v>56.969000000000001</v>
      </c>
      <c r="G10" s="24"/>
      <c r="H10" s="42" t="s">
        <v>1</v>
      </c>
      <c r="I10" s="11"/>
      <c r="J10" s="11"/>
      <c r="K10" s="11"/>
      <c r="L10" s="11"/>
      <c r="M10" s="7"/>
      <c r="N10" s="7"/>
      <c r="O10" s="7"/>
      <c r="P10" s="7"/>
      <c r="Q10" s="8"/>
      <c r="U10" s="3"/>
      <c r="V10" s="3"/>
    </row>
    <row r="11" spans="1:22">
      <c r="A11" s="74" t="s">
        <v>42</v>
      </c>
      <c r="B11" s="70">
        <f>57.03-(B10-(B9*0.005))</f>
        <v>6.7000000000000171E-2</v>
      </c>
      <c r="C11" s="70">
        <f>57.03-(C10-(C9*0.005))</f>
        <v>5.7999999999999829E-2</v>
      </c>
      <c r="D11" s="70">
        <f>57.03-(D10-(D9*0.005))</f>
        <v>5.3000000000004377E-2</v>
      </c>
      <c r="E11" s="70">
        <f>57.03-(E10-(E9*0.005))</f>
        <v>6.1000000000007049E-2</v>
      </c>
      <c r="F11" s="75">
        <f>57.03-(F10-(F9*0.005))</f>
        <v>6.6000000000002501E-2</v>
      </c>
      <c r="G11" s="24"/>
      <c r="H11" s="41" t="s">
        <v>17</v>
      </c>
      <c r="I11" s="14"/>
      <c r="J11" s="14"/>
      <c r="K11" s="14"/>
      <c r="L11" s="14"/>
      <c r="M11" s="9"/>
      <c r="N11" s="9"/>
      <c r="O11" s="9"/>
      <c r="P11" s="9"/>
      <c r="Q11" s="10"/>
      <c r="R11" s="3"/>
      <c r="S11" s="3"/>
      <c r="T11" s="3"/>
      <c r="U11" s="3"/>
      <c r="V11" s="3"/>
    </row>
    <row r="12" spans="1:22">
      <c r="A12" s="74" t="s">
        <v>44</v>
      </c>
      <c r="B12" s="70">
        <f>B11/2</f>
        <v>3.3500000000000085E-2</v>
      </c>
      <c r="C12" s="70">
        <f>C11/2</f>
        <v>2.8999999999999915E-2</v>
      </c>
      <c r="D12" s="70">
        <f>D11/2</f>
        <v>2.6500000000002188E-2</v>
      </c>
      <c r="E12" s="70">
        <f>E11/2</f>
        <v>3.0500000000003524E-2</v>
      </c>
      <c r="F12" s="75">
        <f>F11/2</f>
        <v>3.3000000000001251E-2</v>
      </c>
      <c r="G12" s="24"/>
      <c r="H12" s="41" t="s">
        <v>18</v>
      </c>
      <c r="I12" s="14"/>
      <c r="J12" s="14"/>
      <c r="K12" s="14"/>
      <c r="L12" s="14"/>
      <c r="M12" s="14"/>
      <c r="N12" s="14"/>
      <c r="O12" s="14"/>
      <c r="P12" s="14"/>
      <c r="Q12" s="15"/>
      <c r="R12" s="3"/>
      <c r="S12" s="3"/>
      <c r="T12" s="3"/>
      <c r="U12" s="3"/>
      <c r="V12" s="3"/>
    </row>
    <row r="13" spans="1:22">
      <c r="A13" s="74" t="s">
        <v>50</v>
      </c>
      <c r="B13" s="5">
        <v>4</v>
      </c>
      <c r="C13" s="5">
        <v>2</v>
      </c>
      <c r="D13" s="5">
        <v>1</v>
      </c>
      <c r="E13" s="5">
        <v>3</v>
      </c>
      <c r="F13" s="67">
        <v>4</v>
      </c>
      <c r="G13" s="24"/>
      <c r="H13" s="42" t="s">
        <v>2</v>
      </c>
      <c r="I13" s="11"/>
      <c r="J13" s="11"/>
      <c r="K13" s="11"/>
      <c r="L13" s="11"/>
      <c r="M13" s="11"/>
      <c r="N13" s="11"/>
      <c r="O13" s="11"/>
      <c r="P13" s="11"/>
      <c r="Q13" s="16"/>
      <c r="R13" s="3"/>
      <c r="S13" s="3"/>
      <c r="T13" s="3"/>
    </row>
    <row r="14" spans="1:22" ht="15.75" thickBot="1">
      <c r="A14" s="76" t="s">
        <v>43</v>
      </c>
      <c r="B14" s="77">
        <f>B11-(B13*0.005)</f>
        <v>4.7000000000000167E-2</v>
      </c>
      <c r="C14" s="77">
        <f>C11-(C13*0.005)</f>
        <v>4.7999999999999828E-2</v>
      </c>
      <c r="D14" s="77">
        <f>D11-(D13*0.005)</f>
        <v>4.8000000000004379E-2</v>
      </c>
      <c r="E14" s="77">
        <f>E11-(E13*0.005)</f>
        <v>4.6000000000007049E-2</v>
      </c>
      <c r="F14" s="78">
        <f>F11-(F13*0.005)</f>
        <v>4.6000000000002497E-2</v>
      </c>
      <c r="G14" s="24"/>
      <c r="H14" s="43" t="s">
        <v>51</v>
      </c>
      <c r="I14" s="63"/>
      <c r="J14" s="63"/>
      <c r="K14" s="63"/>
      <c r="L14" s="63"/>
      <c r="M14" s="63"/>
      <c r="N14" s="63"/>
      <c r="O14" s="63"/>
      <c r="P14" s="63"/>
      <c r="Q14" s="64"/>
      <c r="R14" s="3"/>
      <c r="S14" s="3"/>
      <c r="T14" s="3"/>
    </row>
    <row r="15" spans="1:22" s="3" customFormat="1" ht="15.75" thickBot="1">
      <c r="A15" s="28"/>
      <c r="B15" s="25"/>
      <c r="C15" s="25"/>
      <c r="D15" s="25"/>
      <c r="E15" s="25"/>
      <c r="F15" s="25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spans="1:22" s="3" customFormat="1">
      <c r="A16" s="28"/>
      <c r="B16" s="25"/>
      <c r="C16" s="25"/>
      <c r="D16" s="25"/>
      <c r="E16" s="25"/>
      <c r="F16" s="25"/>
      <c r="G16" s="24"/>
      <c r="H16" s="53" t="s">
        <v>19</v>
      </c>
      <c r="I16" s="54" t="s">
        <v>21</v>
      </c>
      <c r="J16" s="54" t="s">
        <v>28</v>
      </c>
      <c r="K16" s="54" t="s">
        <v>29</v>
      </c>
      <c r="L16" s="54"/>
      <c r="M16" s="54"/>
      <c r="N16" s="54"/>
      <c r="O16" s="54"/>
      <c r="P16" s="54"/>
      <c r="Q16" s="55"/>
    </row>
    <row r="17" spans="1:20" s="3" customFormat="1">
      <c r="A17" s="28"/>
      <c r="B17" s="25"/>
      <c r="C17" s="25"/>
      <c r="D17" s="25"/>
      <c r="E17" s="25"/>
      <c r="F17" s="25"/>
      <c r="G17" s="24"/>
      <c r="H17" s="56" t="s">
        <v>19</v>
      </c>
      <c r="I17" s="17" t="s">
        <v>22</v>
      </c>
      <c r="J17" s="17" t="s">
        <v>26</v>
      </c>
      <c r="K17" s="17" t="s">
        <v>27</v>
      </c>
      <c r="L17" s="17"/>
      <c r="M17" s="17"/>
      <c r="N17" s="17"/>
      <c r="O17" s="17"/>
      <c r="P17" s="17"/>
      <c r="Q17" s="18"/>
    </row>
    <row r="18" spans="1:20" s="3" customFormat="1">
      <c r="A18" s="28"/>
      <c r="B18" s="25"/>
      <c r="C18" s="25"/>
      <c r="D18" s="25"/>
      <c r="E18" s="25"/>
      <c r="F18" s="25"/>
      <c r="G18" s="24"/>
      <c r="H18" s="56" t="s">
        <v>19</v>
      </c>
      <c r="I18" s="17" t="s">
        <v>23</v>
      </c>
      <c r="J18" s="17" t="s">
        <v>30</v>
      </c>
      <c r="K18" s="17" t="s">
        <v>31</v>
      </c>
      <c r="L18" s="17"/>
      <c r="M18" s="17"/>
      <c r="N18" s="17"/>
      <c r="O18" s="17"/>
      <c r="P18" s="17"/>
      <c r="Q18" s="18"/>
    </row>
    <row r="19" spans="1:20" s="3" customFormat="1" ht="15.75" thickBot="1">
      <c r="A19" s="28"/>
      <c r="B19" s="25"/>
      <c r="C19" s="25"/>
      <c r="D19" s="25"/>
      <c r="E19" s="25"/>
      <c r="F19" s="25"/>
      <c r="G19" s="24"/>
      <c r="H19" s="56" t="s">
        <v>19</v>
      </c>
      <c r="I19" s="17" t="s">
        <v>24</v>
      </c>
      <c r="J19" s="17" t="s">
        <v>32</v>
      </c>
      <c r="K19" s="17" t="s">
        <v>33</v>
      </c>
      <c r="L19" s="17"/>
      <c r="M19" s="17"/>
      <c r="N19" s="17"/>
      <c r="O19" s="17"/>
      <c r="P19" s="17"/>
      <c r="Q19" s="18"/>
    </row>
    <row r="20" spans="1:20" s="3" customFormat="1" ht="15.75" thickBot="1">
      <c r="A20" s="82" t="s">
        <v>45</v>
      </c>
      <c r="B20" s="83" t="s">
        <v>46</v>
      </c>
      <c r="C20" s="83"/>
      <c r="D20" s="83"/>
      <c r="E20" s="83"/>
      <c r="F20" s="84"/>
      <c r="G20" s="24"/>
      <c r="H20" s="57" t="s">
        <v>19</v>
      </c>
      <c r="I20" s="58" t="s">
        <v>25</v>
      </c>
      <c r="J20" s="58" t="s">
        <v>34</v>
      </c>
      <c r="K20" s="58" t="s">
        <v>35</v>
      </c>
      <c r="L20" s="58"/>
      <c r="M20" s="58"/>
      <c r="N20" s="58"/>
      <c r="O20" s="58"/>
      <c r="P20" s="58"/>
      <c r="Q20" s="59"/>
    </row>
    <row r="21" spans="1:20" s="3" customFormat="1" ht="15.75" thickBot="1">
      <c r="A21" s="29"/>
      <c r="B21" s="27"/>
      <c r="C21" s="27"/>
      <c r="D21" s="27"/>
      <c r="E21" s="27"/>
      <c r="F21" s="27"/>
      <c r="G21" s="27"/>
      <c r="H21" s="30"/>
      <c r="I21" s="30"/>
      <c r="J21" s="30"/>
      <c r="K21" s="30"/>
      <c r="L21" s="30"/>
      <c r="M21" s="30"/>
      <c r="N21" s="30"/>
      <c r="O21" s="30"/>
      <c r="P21" s="30"/>
      <c r="Q21" s="31"/>
    </row>
    <row r="22" spans="1:20" s="1" customFormat="1" ht="15.75" thickBot="1"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s="1" customFormat="1" ht="15.75" thickBot="1">
      <c r="A23" s="32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33"/>
    </row>
    <row r="24" spans="1:20" s="1" customFormat="1" ht="15.75" thickBot="1">
      <c r="A24" s="36" t="s">
        <v>5</v>
      </c>
      <c r="B24" s="71">
        <v>1</v>
      </c>
      <c r="C24" s="71">
        <v>2</v>
      </c>
      <c r="D24" s="71">
        <v>3</v>
      </c>
      <c r="E24" s="72">
        <v>4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68"/>
    </row>
    <row r="25" spans="1:20" s="1" customFormat="1">
      <c r="A25" s="79" t="s">
        <v>6</v>
      </c>
      <c r="B25" s="69">
        <v>48</v>
      </c>
      <c r="C25" s="69">
        <v>48</v>
      </c>
      <c r="D25" s="69">
        <v>48</v>
      </c>
      <c r="E25" s="80">
        <v>48</v>
      </c>
      <c r="F25" s="24"/>
      <c r="G25" s="24"/>
      <c r="H25" s="37" t="s">
        <v>11</v>
      </c>
      <c r="I25" s="38"/>
      <c r="J25" s="38"/>
      <c r="K25" s="38"/>
      <c r="L25" s="38"/>
      <c r="M25" s="38"/>
      <c r="N25" s="38"/>
      <c r="O25" s="38"/>
      <c r="P25" s="38"/>
      <c r="Q25" s="39"/>
    </row>
    <row r="26" spans="1:20" s="1" customFormat="1">
      <c r="A26" s="79" t="s">
        <v>8</v>
      </c>
      <c r="B26" s="5">
        <v>44.98</v>
      </c>
      <c r="C26" s="5">
        <v>44.973999999999997</v>
      </c>
      <c r="D26" s="5">
        <v>44.976999999999997</v>
      </c>
      <c r="E26" s="67">
        <v>44.98</v>
      </c>
      <c r="F26" s="24"/>
      <c r="G26" s="24"/>
      <c r="H26" s="40" t="s">
        <v>12</v>
      </c>
      <c r="I26" s="7"/>
      <c r="J26" s="7"/>
      <c r="K26" s="7"/>
      <c r="L26" s="7"/>
      <c r="M26" s="7"/>
      <c r="N26" s="7"/>
      <c r="O26" s="7"/>
      <c r="P26" s="7"/>
      <c r="Q26" s="8"/>
    </row>
    <row r="27" spans="1:20" s="1" customFormat="1">
      <c r="A27" s="79" t="s">
        <v>47</v>
      </c>
      <c r="B27" s="70">
        <f>SUM(B25-B26)</f>
        <v>3.0200000000000031</v>
      </c>
      <c r="C27" s="70">
        <f>SUM(C25-C26)</f>
        <v>3.0260000000000034</v>
      </c>
      <c r="D27" s="70">
        <f>SUM(D25-D26)</f>
        <v>3.0230000000000032</v>
      </c>
      <c r="E27" s="75">
        <f>SUM(E25-E26)</f>
        <v>3.0200000000000031</v>
      </c>
      <c r="F27" s="24"/>
      <c r="G27" s="24"/>
      <c r="H27" s="41" t="s">
        <v>13</v>
      </c>
      <c r="I27" s="9"/>
      <c r="J27" s="9"/>
      <c r="K27" s="9"/>
      <c r="L27" s="9"/>
      <c r="M27" s="9"/>
      <c r="N27" s="9"/>
      <c r="O27" s="9"/>
      <c r="P27" s="9"/>
      <c r="Q27" s="10"/>
    </row>
    <row r="28" spans="1:20" s="1" customFormat="1">
      <c r="A28" s="79" t="s">
        <v>48</v>
      </c>
      <c r="B28" s="70">
        <f>B27/2</f>
        <v>1.5100000000000016</v>
      </c>
      <c r="C28" s="70">
        <f>C27/2</f>
        <v>1.5130000000000017</v>
      </c>
      <c r="D28" s="70">
        <f>D27/2</f>
        <v>1.5115000000000016</v>
      </c>
      <c r="E28" s="75">
        <f>E27/2</f>
        <v>1.5100000000000016</v>
      </c>
      <c r="F28" s="24"/>
      <c r="G28" s="24"/>
      <c r="H28" s="41" t="s">
        <v>14</v>
      </c>
      <c r="I28" s="9"/>
      <c r="J28" s="9"/>
      <c r="K28" s="9"/>
      <c r="L28" s="9"/>
      <c r="M28" s="9"/>
      <c r="N28" s="9"/>
      <c r="O28" s="9"/>
      <c r="P28" s="9"/>
      <c r="Q28" s="10"/>
    </row>
    <row r="29" spans="1:20">
      <c r="A29" s="79" t="s">
        <v>49</v>
      </c>
      <c r="B29" s="5">
        <v>1</v>
      </c>
      <c r="C29" s="5">
        <v>2</v>
      </c>
      <c r="D29" s="5">
        <v>1</v>
      </c>
      <c r="E29" s="67">
        <v>1</v>
      </c>
      <c r="F29" s="24"/>
      <c r="G29" s="24"/>
      <c r="H29" s="42" t="s">
        <v>2</v>
      </c>
      <c r="I29" s="7"/>
      <c r="J29" s="7"/>
      <c r="K29" s="7"/>
      <c r="L29" s="7"/>
      <c r="M29" s="7"/>
      <c r="N29" s="7"/>
      <c r="O29" s="7"/>
      <c r="P29" s="7"/>
      <c r="Q29" s="8"/>
      <c r="R29" s="1"/>
      <c r="S29" s="1"/>
      <c r="T29" s="1"/>
    </row>
    <row r="30" spans="1:20">
      <c r="A30" s="79" t="s">
        <v>10</v>
      </c>
      <c r="B30" s="70">
        <f>B28-(1.487+((B29-1)*0.004))</f>
        <v>2.3000000000001464E-2</v>
      </c>
      <c r="C30" s="70">
        <f>C28-(1.487+((C29-1)*0.004))</f>
        <v>2.2000000000001574E-2</v>
      </c>
      <c r="D30" s="70">
        <f>D28-(1.487+((D29-1)*0.004))</f>
        <v>2.4500000000001521E-2</v>
      </c>
      <c r="E30" s="75">
        <f>E28-(1.487+((E29-1)*0.004))</f>
        <v>2.3000000000001464E-2</v>
      </c>
      <c r="F30" s="24"/>
      <c r="G30" s="24"/>
      <c r="H30" s="41" t="s">
        <v>15</v>
      </c>
      <c r="I30" s="9"/>
      <c r="J30" s="9"/>
      <c r="K30" s="9"/>
      <c r="L30" s="9"/>
      <c r="M30" s="9"/>
      <c r="N30" s="9"/>
      <c r="O30" s="9"/>
      <c r="P30" s="9"/>
      <c r="Q30" s="10"/>
      <c r="R30" s="1"/>
      <c r="S30" s="1"/>
      <c r="T30" s="1"/>
    </row>
    <row r="31" spans="1:20" ht="15.75" thickBot="1">
      <c r="A31" s="81" t="s">
        <v>9</v>
      </c>
      <c r="B31" s="77">
        <f>B30*2</f>
        <v>4.6000000000002927E-2</v>
      </c>
      <c r="C31" s="77">
        <f>C30*2</f>
        <v>4.4000000000003148E-2</v>
      </c>
      <c r="D31" s="77">
        <f>D30*2</f>
        <v>4.9000000000003041E-2</v>
      </c>
      <c r="E31" s="78">
        <f>E30*2</f>
        <v>4.6000000000002927E-2</v>
      </c>
      <c r="F31" s="24"/>
      <c r="G31" s="24"/>
      <c r="H31" s="43" t="s">
        <v>52</v>
      </c>
      <c r="I31" s="44"/>
      <c r="J31" s="44"/>
      <c r="K31" s="44"/>
      <c r="L31" s="44"/>
      <c r="M31" s="44"/>
      <c r="N31" s="44"/>
      <c r="O31" s="44"/>
      <c r="P31" s="44"/>
      <c r="Q31" s="45"/>
    </row>
    <row r="32" spans="1:20" ht="15.75" thickBot="1">
      <c r="A32" s="35"/>
      <c r="B32" s="24"/>
      <c r="C32" s="24"/>
      <c r="D32" s="24"/>
      <c r="E32" s="24"/>
      <c r="F32" s="24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6"/>
    </row>
    <row r="33" spans="1:17">
      <c r="A33" s="34"/>
      <c r="B33" s="24"/>
      <c r="C33" s="24"/>
      <c r="D33" s="24"/>
      <c r="E33" s="24"/>
      <c r="F33" s="24"/>
      <c r="G33" s="25"/>
      <c r="H33" s="46" t="s">
        <v>20</v>
      </c>
      <c r="I33" s="47" t="s">
        <v>22</v>
      </c>
      <c r="J33" s="47" t="s">
        <v>40</v>
      </c>
      <c r="K33" s="47" t="s">
        <v>41</v>
      </c>
      <c r="L33" s="47"/>
      <c r="M33" s="47"/>
      <c r="N33" s="47"/>
      <c r="O33" s="47"/>
      <c r="P33" s="47"/>
      <c r="Q33" s="48"/>
    </row>
    <row r="34" spans="1:17">
      <c r="A34" s="34"/>
      <c r="B34" s="24"/>
      <c r="C34" s="24"/>
      <c r="D34" s="24"/>
      <c r="E34" s="24"/>
      <c r="F34" s="24"/>
      <c r="G34" s="25"/>
      <c r="H34" s="49" t="s">
        <v>20</v>
      </c>
      <c r="I34" s="12" t="s">
        <v>23</v>
      </c>
      <c r="J34" s="12" t="s">
        <v>36</v>
      </c>
      <c r="K34" s="12" t="s">
        <v>37</v>
      </c>
      <c r="L34" s="12"/>
      <c r="M34" s="12"/>
      <c r="N34" s="12"/>
      <c r="O34" s="12"/>
      <c r="P34" s="12"/>
      <c r="Q34" s="13"/>
    </row>
    <row r="35" spans="1:17" ht="15.75" thickBot="1">
      <c r="A35" s="34"/>
      <c r="B35" s="24"/>
      <c r="C35" s="24"/>
      <c r="D35" s="24"/>
      <c r="E35" s="24"/>
      <c r="F35" s="24"/>
      <c r="G35" s="25"/>
      <c r="H35" s="50" t="s">
        <v>20</v>
      </c>
      <c r="I35" s="51" t="s">
        <v>24</v>
      </c>
      <c r="J35" s="51" t="s">
        <v>38</v>
      </c>
      <c r="K35" s="51" t="s">
        <v>39</v>
      </c>
      <c r="L35" s="51"/>
      <c r="M35" s="51"/>
      <c r="N35" s="51"/>
      <c r="O35" s="51"/>
      <c r="P35" s="51"/>
      <c r="Q35" s="52"/>
    </row>
    <row r="36" spans="1:17" ht="15.75" thickBot="1">
      <c r="A36" s="29"/>
      <c r="B36" s="27"/>
      <c r="C36" s="27"/>
      <c r="D36" s="27"/>
      <c r="E36" s="27"/>
      <c r="F36" s="27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1"/>
    </row>
  </sheetData>
  <mergeCells count="1">
    <mergeCell ref="A1:Q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2013-07-27T01:29:34Z</dcterms:modified>
</cp:coreProperties>
</file>